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626"/>
  <workbookPr/>
  <mc:AlternateContent xmlns:mc="http://schemas.openxmlformats.org/markup-compatibility/2006">
    <mc:Choice Requires="x15">
      <x15ac:absPath xmlns:x15ac="http://schemas.microsoft.com/office/spreadsheetml/2010/11/ac" url="C:\Users\lizna\Desktop\ŽUB - Uhelná\Zadávací dokumentace\Revize\"/>
    </mc:Choice>
  </mc:AlternateContent>
  <xr:revisionPtr revIDLastSave="0" documentId="8_{A732CC18-9575-4ACB-AC28-582D95831E07}" xr6:coauthVersionLast="47" xr6:coauthVersionMax="47" xr10:uidLastSave="{00000000-0000-0000-0000-000000000000}"/>
  <bookViews>
    <workbookView xWindow="-110" yWindow="-110" windowWidth="19420" windowHeight="10420" xr2:uid="{00000000-000D-0000-FFFF-FFFF00000000}"/>
  </bookViews>
  <sheets>
    <sheet name="SO 06-39-04" sheetId="1" r:id="rId1"/>
  </sheets>
  <calcPr calcId="191029"/>
  <webPublishing codePag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6" i="1" l="1"/>
  <c r="O46" i="1" s="1"/>
  <c r="I42" i="1"/>
  <c r="O42" i="1" s="1"/>
  <c r="I38" i="1"/>
  <c r="O38" i="1" s="1"/>
  <c r="I34" i="1"/>
  <c r="I29" i="1"/>
  <c r="O29" i="1" s="1"/>
  <c r="I25" i="1"/>
  <c r="O25" i="1" s="1"/>
  <c r="I21" i="1"/>
  <c r="O21" i="1" s="1"/>
  <c r="I17" i="1"/>
  <c r="O17" i="1" s="1"/>
  <c r="I13" i="1"/>
  <c r="O13" i="1" s="1"/>
  <c r="I9" i="1"/>
  <c r="Q33" i="1" l="1"/>
  <c r="I33" i="1" s="1"/>
  <c r="O34" i="1"/>
  <c r="R33" i="1" s="1"/>
  <c r="O33" i="1" s="1"/>
  <c r="Q8" i="1"/>
  <c r="I8" i="1" s="1"/>
  <c r="O9" i="1"/>
  <c r="R8" i="1"/>
  <c r="O8" i="1" s="1"/>
  <c r="O2" i="1" l="1"/>
  <c r="I3" i="1"/>
</calcChain>
</file>

<file path=xl/sharedStrings.xml><?xml version="1.0" encoding="utf-8"?>
<sst xmlns="http://schemas.openxmlformats.org/spreadsheetml/2006/main" count="176" uniqueCount="89">
  <si>
    <t>ASPE10</t>
  </si>
  <si>
    <t>S</t>
  </si>
  <si>
    <t>Firma: SUDOP BRNO, spol. s r.o.</t>
  </si>
  <si>
    <t>Soupis prací objektu</t>
  </si>
  <si>
    <t xml:space="preserve">Stavba: </t>
  </si>
  <si>
    <t>20098</t>
  </si>
  <si>
    <t>Přestavba ŽUB - městská infrastruktura - aktualizace dokumentace ulice Uhelná ve stupni DSP</t>
  </si>
  <si>
    <t>O</t>
  </si>
  <si>
    <t>Rozpočet:</t>
  </si>
  <si>
    <t>0,00</t>
  </si>
  <si>
    <t>15,00</t>
  </si>
  <si>
    <t>21,00</t>
  </si>
  <si>
    <t>3</t>
  </si>
  <si>
    <t>2</t>
  </si>
  <si>
    <t>SO 06-39-04</t>
  </si>
  <si>
    <t>Sadové úpravy - etapa 1 A - Větev 2 (Uhelná)</t>
  </si>
  <si>
    <t>Typ</t>
  </si>
  <si>
    <t>0</t>
  </si>
  <si>
    <t>Poř. číslo</t>
  </si>
  <si>
    <t>1</t>
  </si>
  <si>
    <t>Kód položky</t>
  </si>
  <si>
    <t>Varianta</t>
  </si>
  <si>
    <t>Název položky</t>
  </si>
  <si>
    <t>4</t>
  </si>
  <si>
    <t>MJ</t>
  </si>
  <si>
    <t>5</t>
  </si>
  <si>
    <t>Množství</t>
  </si>
  <si>
    <t>6</t>
  </si>
  <si>
    <t>Jednotková cena</t>
  </si>
  <si>
    <t>Jednotková</t>
  </si>
  <si>
    <t>9</t>
  </si>
  <si>
    <t>Celkem</t>
  </si>
  <si>
    <t>10</t>
  </si>
  <si>
    <t>SD</t>
  </si>
  <si>
    <t>Zemní práce</t>
  </si>
  <si>
    <t>P</t>
  </si>
  <si>
    <t>18241</t>
  </si>
  <si>
    <t/>
  </si>
  <si>
    <t>ZALOŽENÍ TRÁVNÍKU RUČNÍM VÝSEVEM</t>
  </si>
  <si>
    <t>m2</t>
  </si>
  <si>
    <t>PP</t>
  </si>
  <si>
    <t>Založení trávníků dle výkresu v TZ cca 1750 m2.</t>
  </si>
  <si>
    <t>VV</t>
  </si>
  <si>
    <t>TS</t>
  </si>
  <si>
    <t>Zahrnuje dodání předepsané travní směsi, její výsev na ornici, zalévání, první pokosení, to vše bez ohledu na sklon terénu</t>
  </si>
  <si>
    <t>183311</t>
  </si>
  <si>
    <t>SADOVNICKÉ OBDĚLÁNÍ PŮDY MECHANICKY</t>
  </si>
  <si>
    <t>Mechanické zpracování ornice frézováním před výsadbou dřevin a založením travnatých ploch dle TZ</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</si>
  <si>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</si>
  <si>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183511</t>
  </si>
  <si>
    <t>CHEMICKÉ ODPLEVELENÍ CELOPLOŠNÉ</t>
  </si>
  <si>
    <t>Chemické odplevelení postřikem před mechanickým obděláním půdy.</t>
  </si>
  <si>
    <t>položka zahrnuje celoplošný postřik a chemickou likvidace nežádoucích rostlin nebo jejích částí a zabránění jejich dalšímu růstu na urovnaném volném terénu</t>
  </si>
  <si>
    <t>184A1</t>
  </si>
  <si>
    <t>VYSAZOVÁNÍ KEŘŮ LISTNATÝCH S BALEM VČETNĚ VÝKOPU JAMKY</t>
  </si>
  <si>
    <t>KUS</t>
  </si>
  <si>
    <t>Výsadba keřů dle technické zprávy, položka obsahuje veškerý materiál i samotné keře.</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</si>
  <si>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</si>
  <si>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184B25</t>
  </si>
  <si>
    <t>VYSAZOVÁNÍ STROMŮ LISTNATÝCH V KONTEJNERU OBVOD KMENE DO 16CM, PODCHOZÍ VÝŠ MIN 2,4M</t>
  </si>
  <si>
    <t>Vysazování Prunus sargentii ´Accolade, včetně veškerého materiálu i samotných dřevin.</t>
  </si>
  <si>
    <t>Položka vysazování stromů zahrnuje i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</si>
  <si>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18600</t>
  </si>
  <si>
    <t>ZALÉVÁNÍ VODOU</t>
  </si>
  <si>
    <t>M3</t>
  </si>
  <si>
    <t>Zalévání stromůsledném období po výsadbě cca 60l/ks 3x za rok po dobu 3 let, zalévání keřů cca 20l/ks 3x za rok po dobu 3 let, zalévání trávníku v následném období po vzejití.</t>
  </si>
  <si>
    <t>položka zahrnuje veškerý materiál, výrobky a polotovary, včetně mimostaveništní a vnitrostaveništní dopravy (rovněž přesuny), včetně naložení a složení, případně s uložením</t>
  </si>
  <si>
    <t>R</t>
  </si>
  <si>
    <t>Ostatní</t>
  </si>
  <si>
    <t>7</t>
  </si>
  <si>
    <t>R1</t>
  </si>
  <si>
    <t>Folie proti prorůstání kořenů</t>
  </si>
  <si>
    <t>M2</t>
  </si>
  <si>
    <t>Dle potřeby nákup a pokládka folie proti prorůstání kořenů do inženýrských sítí.</t>
  </si>
  <si>
    <t>8</t>
  </si>
  <si>
    <t>R2</t>
  </si>
  <si>
    <t>Vylepšení ornice</t>
  </si>
  <si>
    <t>KG</t>
  </si>
  <si>
    <t>cca 6 kg hnojiva na 1m2.</t>
  </si>
  <si>
    <t>Vylepšení ornice aplikací humusového hnojiva v rámci sadovnického obdělání půdy. Položka obsahuje aplikaci i nákup humusového hnojiva.</t>
  </si>
  <si>
    <t>R3</t>
  </si>
  <si>
    <t>Hnojení trávníku</t>
  </si>
  <si>
    <t>Hnojení trávníku po vzejití pro udržení dobrého stavu a růst hustého trávníku. Položka obsahuje veškerý materiál a aplikaci hnojiva.</t>
  </si>
  <si>
    <t>R4</t>
  </si>
  <si>
    <t>Hnojení dřevin</t>
  </si>
  <si>
    <t>ks</t>
  </si>
  <si>
    <t>Hnojení jednotlivých vysazených dřevin. Hnojivo bude zvoleno dle typu dřevin a dle dostupnosti na trhu.Zvolené množství hnojiva bude odpovídat doporučení výrobce.</t>
  </si>
  <si>
    <t>Hnojení krystalickými hnojivy spolu se zálivkou nebo kapalnými hnojivy zálivkou. Položka obsahuje veškerý materiál a aplikaci hnojiv.</t>
  </si>
  <si>
    <t xml:space="preserve">REVIZE 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</si>
</sst>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 #,##0\ &quot;Kč&quot;_-;\-* #,##0\ &quot;Kč&quot;_-;_-* &quot;-&quot;\ &quot;Kč&quot;_-;_-@_-"/>
    <numFmt numFmtId="44" formatCode="_-* #,##0.00\ &quot;Kč&quot;_-;\-* #,##0.00\ &quot;Kč&quot;_-;_-* &quot;-&quot;??\ &quot;Kč&quot;_-;_-@_-"/>
    <numFmt numFmtId="164" formatCode="_-* #,##0\ _K_č_-;\-* #,##0\ _K_č_-;_-* &quot;-&quot;\ _K_č_-;_-@_-"/>
    <numFmt numFmtId="165" formatCode="_-* #,##0.00\ _K_č_-;\-* #,##0.00\ _K_č_-;_-* &quot;-&quot;??\ _K_č_-;_-@_-"/>
    <numFmt numFmtId="166" formatCode="#,##0.000"/>
  </numFmts>
  <fonts count="9" x14ac:knownFonts="1">
    <font>
      <sz val="10"/>
      <name val="Arial"/>
    </font>
    <font>
      <b/>
      <sz val="16"/>
      <color rgb="FF000000"/>
      <name val="Arial"/>
    </font>
    <font>
      <b/>
      <sz val="11"/>
      <name val="Arial"/>
    </font>
    <font>
      <sz val="10"/>
      <color rgb="FFFFFFFF"/>
      <name val="Arial"/>
    </font>
    <font>
      <b/>
      <sz val="10"/>
      <name val="Arial"/>
    </font>
    <font>
      <sz val="10"/>
      <name val="Arial"/>
    </font>
    <font>
      <b/>
      <sz val="10"/>
      <color rgb="FFFF0000"/>
      <name val="Arial"/>
      <family val="2"/>
      <charset val="238"/>
    </font>
    <font>
      <sz val="10"/>
      <color rgb="FFFF0000"/>
      <name val="Arial"/>
      <family val="2"/>
      <charset val="238"/>
    </font>
    <font>
      <i/>
      <sz val="10"/>
      <color rgb="FFFF0000"/>
      <name val="Arial"/>
      <family val="2"/>
      <charset val="238"/>
    </font>
  </fonts>
  <fills count="4">
    <fill>
      <patternFill patternType="none"/>
    </fill>
    <fill>
      <patternFill patternType="gray125"/>
    </fill>
    <fill>
      <patternFill patternType="solid">
        <fgColor rgb="FFD9D9D9"/>
        <bgColor indexed="64"/>
      </patternFill>
    </fill>
    <fill>
      <patternFill patternType="solid">
        <fgColor rgb="FFCB441A"/>
        <bgColor indexed="64"/>
      </patternFill>
    </fill>
  </fills>
  <borders count="6">
    <border>
      <left/>
      <right/>
      <top/>
      <bottom/>
      <diagonal/>
    </border>
    <border>
      <left style="thin">
        <color auto="1"/>
      </left>
      <right style="thin">
        <color auto="1"/>
      </right>
      <top style="thin">
        <color auto="1"/>
      </top>
      <bottom style="thin">
        <color auto="1"/>
      </bottom>
      <diagonal/>
    </border>
    <border>
      <left/>
      <right style="thin">
        <color auto="1"/>
      </right>
      <top/>
      <bottom/>
      <diagonal/>
    </border>
    <border>
      <left/>
      <right/>
      <top/>
      <bottom style="thin">
        <color auto="1"/>
      </bottom>
      <diagonal/>
    </border>
    <border>
      <left/>
      <right/>
      <top style="thin">
        <color auto="1"/>
      </top>
      <bottom/>
      <diagonal/>
    </border>
    <border>
      <left/>
      <right/>
      <top style="thin">
        <color auto="1"/>
      </top>
      <bottom style="thin">
        <color auto="1"/>
      </bottom>
      <diagonal/>
    </border>
  </borders>
  <cellStyleXfs count="7">
    <xf numFmtId="0" fontId="0" fillId="0" borderId="0"/>
    <xf numFmtId="9" fontId="5" fillId="0" borderId="0" applyFont="0" applyFill="0" applyBorder="0" applyAlignment="0" applyProtection="0"/>
    <xf numFmtId="44" fontId="5" fillId="0" borderId="0" applyFont="0" applyFill="0" applyBorder="0" applyAlignment="0" applyProtection="0"/>
    <xf numFmtId="42" fontId="5" fillId="0" borderId="0" applyFont="0" applyFill="0" applyBorder="0" applyAlignment="0" applyProtection="0"/>
    <xf numFmtId="165" fontId="5" fillId="0" borderId="0" applyFont="0" applyFill="0" applyBorder="0" applyAlignment="0" applyProtection="0"/>
    <xf numFmtId="164" fontId="5" fillId="0" borderId="0" applyFont="0" applyFill="0" applyBorder="0" applyAlignment="0" applyProtection="0"/>
    <xf numFmtId="0" fontId="5" fillId="0" borderId="0"/>
  </cellStyleXfs>
  <cellXfs count="37">
    <xf numFmtId="0" fontId="0" fillId="0" borderId="0" xfId="0"/>
    <xf numFmtId="0" fontId="0" fillId="2" borderId="0" xfId="6" applyFont="1" applyFill="1"/>
    <xf numFmtId="0" fontId="1" fillId="2" borderId="0" xfId="6" applyFont="1" applyFill="1" applyAlignment="1">
      <alignment horizontal="center" vertical="center"/>
    </xf>
    <xf numFmtId="0" fontId="0" fillId="2" borderId="1" xfId="6" applyFont="1" applyFill="1" applyBorder="1" applyAlignment="1">
      <alignment horizontal="center"/>
    </xf>
    <xf numFmtId="0" fontId="0" fillId="2" borderId="2" xfId="6" applyFont="1" applyFill="1" applyBorder="1"/>
    <xf numFmtId="0" fontId="0" fillId="2" borderId="3" xfId="6" applyFont="1" applyFill="1" applyBorder="1"/>
    <xf numFmtId="0" fontId="2" fillId="2" borderId="0" xfId="6" applyFont="1" applyFill="1"/>
    <xf numFmtId="0" fontId="2" fillId="2" borderId="0" xfId="6" applyFont="1" applyFill="1" applyAlignment="1">
      <alignment horizontal="left"/>
    </xf>
    <xf numFmtId="0" fontId="3" fillId="3" borderId="1" xfId="6" applyFont="1" applyFill="1" applyBorder="1" applyAlignment="1">
      <alignment horizontal="center" vertical="center" wrapText="1"/>
    </xf>
    <xf numFmtId="0" fontId="2" fillId="2" borderId="3" xfId="6" applyFont="1" applyFill="1" applyBorder="1"/>
    <xf numFmtId="0" fontId="2" fillId="2" borderId="3" xfId="6" applyFont="1" applyFill="1" applyBorder="1" applyAlignment="1">
      <alignment horizontal="left"/>
    </xf>
    <xf numFmtId="0" fontId="0" fillId="2" borderId="5" xfId="6" applyFont="1" applyFill="1" applyBorder="1"/>
    <xf numFmtId="0" fontId="0" fillId="0" borderId="1" xfId="6" applyFont="1" applyBorder="1"/>
    <xf numFmtId="0" fontId="4" fillId="2" borderId="5" xfId="6" applyFont="1" applyFill="1" applyBorder="1" applyAlignment="1">
      <alignment horizontal="right"/>
    </xf>
    <xf numFmtId="0" fontId="4" fillId="2" borderId="5" xfId="6" applyFont="1" applyFill="1" applyBorder="1" applyAlignment="1">
      <alignment wrapText="1"/>
    </xf>
    <xf numFmtId="4" fontId="4" fillId="2" borderId="5" xfId="6" applyNumberFormat="1" applyFont="1" applyFill="1" applyBorder="1" applyAlignment="1">
      <alignment horizontal="center"/>
    </xf>
    <xf numFmtId="0" fontId="0" fillId="0" borderId="4" xfId="6" applyFont="1" applyBorder="1" applyAlignment="1">
      <alignment vertical="top"/>
    </xf>
    <xf numFmtId="0" fontId="0" fillId="0" borderId="0" xfId="6" applyFont="1" applyAlignment="1">
      <alignment vertical="top"/>
    </xf>
    <xf numFmtId="0" fontId="4" fillId="2" borderId="3" xfId="6" applyFont="1" applyFill="1" applyBorder="1" applyAlignment="1">
      <alignment horizontal="right"/>
    </xf>
    <xf numFmtId="4" fontId="4" fillId="2" borderId="3" xfId="6" applyNumberFormat="1" applyFont="1" applyFill="1" applyBorder="1" applyAlignment="1">
      <alignment horizontal="center"/>
    </xf>
    <xf numFmtId="4" fontId="0" fillId="2" borderId="1" xfId="6" applyNumberFormat="1" applyFont="1" applyFill="1" applyBorder="1" applyAlignment="1">
      <alignment horizontal="center"/>
    </xf>
    <xf numFmtId="0" fontId="6" fillId="2" borderId="5" xfId="6" applyFont="1" applyFill="1" applyBorder="1" applyAlignment="1">
      <alignment horizontal="right"/>
    </xf>
    <xf numFmtId="14" fontId="6" fillId="2" borderId="5" xfId="6" applyNumberFormat="1" applyFont="1" applyFill="1" applyBorder="1"/>
    <xf numFmtId="0" fontId="7" fillId="0" borderId="1" xfId="6" applyFont="1" applyBorder="1" applyAlignment="1">
      <alignment horizontal="right"/>
    </xf>
    <xf numFmtId="0" fontId="7" fillId="0" borderId="1" xfId="6" applyFont="1" applyBorder="1"/>
    <xf numFmtId="0" fontId="7" fillId="0" borderId="1" xfId="6" applyFont="1" applyBorder="1" applyAlignment="1">
      <alignment wrapText="1"/>
    </xf>
    <xf numFmtId="0" fontId="7" fillId="0" borderId="1" xfId="6" applyFont="1" applyBorder="1" applyAlignment="1">
      <alignment horizontal="center"/>
    </xf>
    <xf numFmtId="166" fontId="7" fillId="0" borderId="1" xfId="6" applyNumberFormat="1" applyFont="1" applyBorder="1" applyAlignment="1">
      <alignment horizontal="center"/>
    </xf>
    <xf numFmtId="4" fontId="7" fillId="0" borderId="1" xfId="6" applyNumberFormat="1" applyFont="1" applyBorder="1" applyAlignment="1">
      <alignment horizontal="center"/>
    </xf>
    <xf numFmtId="0" fontId="7" fillId="0" borderId="0" xfId="0" applyFont="1"/>
    <xf numFmtId="0" fontId="7" fillId="0" borderId="1" xfId="6" applyFont="1" applyBorder="1" applyAlignment="1">
      <alignment horizontal="left" vertical="center" wrapText="1"/>
    </xf>
    <xf numFmtId="0" fontId="8" fillId="0" borderId="1" xfId="6" applyFont="1" applyBorder="1" applyAlignment="1">
      <alignment horizontal="left" vertical="center" wrapText="1"/>
    </xf>
    <xf numFmtId="0" fontId="3" fillId="3" borderId="1" xfId="6" applyFont="1" applyFill="1" applyBorder="1" applyAlignment="1">
      <alignment horizontal="center" vertical="center" wrapText="1"/>
    </xf>
    <xf numFmtId="0" fontId="2" fillId="2" borderId="0" xfId="6" applyFont="1" applyFill="1" applyAlignment="1">
      <alignment horizontal="right"/>
    </xf>
    <xf numFmtId="0" fontId="0" fillId="2" borderId="0" xfId="6" applyFont="1" applyFill="1"/>
    <xf numFmtId="0" fontId="2" fillId="2" borderId="3" xfId="6" applyFont="1" applyFill="1" applyBorder="1" applyAlignment="1">
      <alignment horizontal="right"/>
    </xf>
    <xf numFmtId="0" fontId="0" fillId="2" borderId="3" xfId="6" applyFont="1" applyFill="1" applyBorder="1"/>
  </cellXfs>
  <cellStyles count="7">
    <cellStyle name="Comma" xfId="4" xr:uid="{00000000-0005-0000-0000-000000000000}"/>
    <cellStyle name="Comma [0]" xfId="5" xr:uid="{00000000-0005-0000-0000-000001000000}"/>
    <cellStyle name="Currency" xfId="2" xr:uid="{00000000-0005-0000-0000-000002000000}"/>
    <cellStyle name="Currency [0]" xfId="3" xr:uid="{00000000-0005-0000-0000-000003000000}"/>
    <cellStyle name="Normal" xfId="6" xr:uid="{00000000-0005-0000-0000-000004000000}"/>
    <cellStyle name="Normální" xfId="0" builtinId="0"/>
    <cellStyle name="Percent" xfId="1"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49"/>
  <sheetViews>
    <sheetView tabSelected="1" workbookViewId="0">
      <pane ySplit="7" topLeftCell="A8" activePane="bottomLeft" state="frozen"/>
      <selection pane="bottomLeft" activeCell="E54" sqref="E54"/>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5" max="18" width="9.1796875" hidden="1" customWidth="1"/>
  </cols>
  <sheetData>
    <row r="1" spans="1:18" ht="12.75" customHeight="1" x14ac:dyDescent="0.25">
      <c r="A1" t="s">
        <v>0</v>
      </c>
      <c r="B1" s="1"/>
      <c r="C1" s="1"/>
      <c r="D1" s="1"/>
      <c r="E1" s="1" t="s">
        <v>2</v>
      </c>
      <c r="F1" s="1"/>
      <c r="G1" s="1"/>
      <c r="H1" s="1"/>
      <c r="I1" s="1"/>
      <c r="P1" t="s">
        <v>12</v>
      </c>
    </row>
    <row r="2" spans="1:18" ht="25" customHeight="1" x14ac:dyDescent="0.25">
      <c r="B2" s="1"/>
      <c r="C2" s="1"/>
      <c r="D2" s="1"/>
      <c r="E2" s="2" t="s">
        <v>3</v>
      </c>
      <c r="F2" s="1"/>
      <c r="G2" s="1"/>
      <c r="H2" s="5"/>
      <c r="I2" s="5"/>
      <c r="O2">
        <f>0+O8+O33</f>
        <v>0</v>
      </c>
      <c r="P2" t="s">
        <v>12</v>
      </c>
    </row>
    <row r="3" spans="1:18" ht="15" customHeight="1" x14ac:dyDescent="0.3">
      <c r="A3" t="s">
        <v>1</v>
      </c>
      <c r="B3" s="6" t="s">
        <v>4</v>
      </c>
      <c r="C3" s="33" t="s">
        <v>5</v>
      </c>
      <c r="D3" s="34"/>
      <c r="E3" s="7" t="s">
        <v>6</v>
      </c>
      <c r="F3" s="1"/>
      <c r="G3" s="4"/>
      <c r="H3" s="3" t="s">
        <v>14</v>
      </c>
      <c r="I3" s="20">
        <f>0+I8+I33</f>
        <v>0</v>
      </c>
      <c r="O3" t="s">
        <v>9</v>
      </c>
      <c r="P3" t="s">
        <v>13</v>
      </c>
    </row>
    <row r="4" spans="1:18" ht="15" customHeight="1" x14ac:dyDescent="0.3">
      <c r="A4" t="s">
        <v>7</v>
      </c>
      <c r="B4" s="9" t="s">
        <v>8</v>
      </c>
      <c r="C4" s="35" t="s">
        <v>14</v>
      </c>
      <c r="D4" s="36"/>
      <c r="E4" s="10" t="s">
        <v>15</v>
      </c>
      <c r="F4" s="5"/>
      <c r="G4" s="5"/>
      <c r="H4" s="21" t="s">
        <v>88</v>
      </c>
      <c r="I4" s="22">
        <v>45145</v>
      </c>
      <c r="O4" t="s">
        <v>10</v>
      </c>
      <c r="P4" t="s">
        <v>13</v>
      </c>
    </row>
    <row r="5" spans="1:18" ht="12.75" customHeight="1" x14ac:dyDescent="0.25">
      <c r="A5" s="32" t="s">
        <v>16</v>
      </c>
      <c r="B5" s="32" t="s">
        <v>18</v>
      </c>
      <c r="C5" s="32" t="s">
        <v>20</v>
      </c>
      <c r="D5" s="32" t="s">
        <v>21</v>
      </c>
      <c r="E5" s="32" t="s">
        <v>22</v>
      </c>
      <c r="F5" s="32" t="s">
        <v>24</v>
      </c>
      <c r="G5" s="32" t="s">
        <v>26</v>
      </c>
      <c r="H5" s="32" t="s">
        <v>28</v>
      </c>
      <c r="I5" s="32"/>
      <c r="O5" t="s">
        <v>11</v>
      </c>
      <c r="P5" t="s">
        <v>13</v>
      </c>
    </row>
    <row r="6" spans="1:18" ht="12.75" customHeight="1" x14ac:dyDescent="0.25">
      <c r="A6" s="32"/>
      <c r="B6" s="32"/>
      <c r="C6" s="32"/>
      <c r="D6" s="32"/>
      <c r="E6" s="32"/>
      <c r="F6" s="32"/>
      <c r="G6" s="32"/>
      <c r="H6" s="8" t="s">
        <v>29</v>
      </c>
      <c r="I6" s="8" t="s">
        <v>31</v>
      </c>
    </row>
    <row r="7" spans="1:18" ht="12.75" customHeight="1" x14ac:dyDescent="0.25">
      <c r="A7" s="8" t="s">
        <v>17</v>
      </c>
      <c r="B7" s="8" t="s">
        <v>19</v>
      </c>
      <c r="C7" s="8" t="s">
        <v>13</v>
      </c>
      <c r="D7" s="8" t="s">
        <v>12</v>
      </c>
      <c r="E7" s="8" t="s">
        <v>23</v>
      </c>
      <c r="F7" s="8" t="s">
        <v>25</v>
      </c>
      <c r="G7" s="8" t="s">
        <v>27</v>
      </c>
      <c r="H7" s="8" t="s">
        <v>30</v>
      </c>
      <c r="I7" s="8" t="s">
        <v>32</v>
      </c>
    </row>
    <row r="8" spans="1:18" ht="12.75" customHeight="1" x14ac:dyDescent="0.3">
      <c r="A8" s="11" t="s">
        <v>33</v>
      </c>
      <c r="B8" s="11"/>
      <c r="C8" s="13" t="s">
        <v>19</v>
      </c>
      <c r="D8" s="11"/>
      <c r="E8" s="14" t="s">
        <v>34</v>
      </c>
      <c r="F8" s="11"/>
      <c r="G8" s="11"/>
      <c r="H8" s="11"/>
      <c r="I8" s="15">
        <f>0+Q8</f>
        <v>0</v>
      </c>
      <c r="O8">
        <f>0+R8</f>
        <v>0</v>
      </c>
      <c r="Q8">
        <f>0+I9+I13+I17+I21+I25+I29</f>
        <v>0</v>
      </c>
      <c r="R8">
        <f>0+O9+O13+O17+O21+O25+O29</f>
        <v>0</v>
      </c>
    </row>
    <row r="9" spans="1:18" ht="12.5" x14ac:dyDescent="0.25">
      <c r="A9" s="12" t="s">
        <v>35</v>
      </c>
      <c r="B9" s="23" t="s">
        <v>19</v>
      </c>
      <c r="C9" s="23" t="s">
        <v>36</v>
      </c>
      <c r="D9" s="24" t="s">
        <v>37</v>
      </c>
      <c r="E9" s="25" t="s">
        <v>38</v>
      </c>
      <c r="F9" s="26" t="s">
        <v>39</v>
      </c>
      <c r="G9" s="27">
        <v>1750</v>
      </c>
      <c r="H9" s="28"/>
      <c r="I9" s="28">
        <f>ROUND(ROUND(H9,2)*ROUND(G9,3),2)</f>
        <v>0</v>
      </c>
      <c r="O9">
        <f>(I9*21)/100</f>
        <v>0</v>
      </c>
      <c r="P9" t="s">
        <v>13</v>
      </c>
    </row>
    <row r="10" spans="1:18" ht="12.5" x14ac:dyDescent="0.25">
      <c r="A10" s="16" t="s">
        <v>40</v>
      </c>
      <c r="B10" s="29"/>
      <c r="C10" s="29"/>
      <c r="D10" s="29"/>
      <c r="E10" s="30" t="s">
        <v>41</v>
      </c>
      <c r="F10" s="29"/>
      <c r="G10" s="29"/>
      <c r="H10" s="29"/>
      <c r="I10" s="29"/>
    </row>
    <row r="11" spans="1:18" ht="13" x14ac:dyDescent="0.25">
      <c r="A11" s="17" t="s">
        <v>42</v>
      </c>
      <c r="B11" s="29"/>
      <c r="C11" s="29"/>
      <c r="D11" s="29"/>
      <c r="E11" s="31" t="s">
        <v>37</v>
      </c>
      <c r="F11" s="29"/>
      <c r="G11" s="29"/>
      <c r="H11" s="29"/>
      <c r="I11" s="29"/>
    </row>
    <row r="12" spans="1:18" ht="25" x14ac:dyDescent="0.25">
      <c r="A12" t="s">
        <v>43</v>
      </c>
      <c r="B12" s="29"/>
      <c r="C12" s="29"/>
      <c r="D12" s="29"/>
      <c r="E12" s="30" t="s">
        <v>44</v>
      </c>
      <c r="F12" s="29"/>
      <c r="G12" s="29"/>
      <c r="H12" s="29"/>
      <c r="I12" s="29"/>
    </row>
    <row r="13" spans="1:18" ht="12.5" x14ac:dyDescent="0.25">
      <c r="A13" s="12" t="s">
        <v>35</v>
      </c>
      <c r="B13" s="23" t="s">
        <v>13</v>
      </c>
      <c r="C13" s="23" t="s">
        <v>45</v>
      </c>
      <c r="D13" s="24" t="s">
        <v>37</v>
      </c>
      <c r="E13" s="25" t="s">
        <v>46</v>
      </c>
      <c r="F13" s="26" t="s">
        <v>39</v>
      </c>
      <c r="G13" s="27">
        <v>1750</v>
      </c>
      <c r="H13" s="28"/>
      <c r="I13" s="28">
        <f>ROUND(ROUND(H13,2)*ROUND(G13,3),2)</f>
        <v>0</v>
      </c>
      <c r="O13">
        <f>(I13*21)/100</f>
        <v>0</v>
      </c>
      <c r="P13" t="s">
        <v>13</v>
      </c>
    </row>
    <row r="14" spans="1:18" ht="25" x14ac:dyDescent="0.25">
      <c r="A14" s="16" t="s">
        <v>40</v>
      </c>
      <c r="B14" s="29"/>
      <c r="C14" s="29"/>
      <c r="D14" s="29"/>
      <c r="E14" s="30" t="s">
        <v>47</v>
      </c>
      <c r="F14" s="29"/>
      <c r="G14" s="29"/>
      <c r="H14" s="29"/>
      <c r="I14" s="29"/>
    </row>
    <row r="15" spans="1:18" ht="13" x14ac:dyDescent="0.25">
      <c r="A15" s="17" t="s">
        <v>42</v>
      </c>
      <c r="B15" s="29"/>
      <c r="C15" s="29"/>
      <c r="D15" s="29"/>
      <c r="E15" s="31" t="s">
        <v>37</v>
      </c>
      <c r="F15" s="29"/>
      <c r="G15" s="29"/>
      <c r="H15" s="29"/>
      <c r="I15" s="29"/>
    </row>
    <row r="16" spans="1:18" ht="37.5" x14ac:dyDescent="0.25">
      <c r="A16" t="s">
        <v>43</v>
      </c>
      <c r="B16" s="29"/>
      <c r="C16" s="29"/>
      <c r="D16" s="29"/>
      <c r="E16" s="30" t="s">
        <v>48</v>
      </c>
      <c r="F16" s="29"/>
      <c r="G16" s="29"/>
      <c r="H16" s="29"/>
      <c r="I16" s="29"/>
    </row>
    <row r="17" spans="1:16" ht="12.5" x14ac:dyDescent="0.25">
      <c r="A17" s="12" t="s">
        <v>35</v>
      </c>
      <c r="B17" s="23" t="s">
        <v>12</v>
      </c>
      <c r="C17" s="23" t="s">
        <v>49</v>
      </c>
      <c r="D17" s="24" t="s">
        <v>37</v>
      </c>
      <c r="E17" s="25" t="s">
        <v>50</v>
      </c>
      <c r="F17" s="26" t="s">
        <v>39</v>
      </c>
      <c r="G17" s="27">
        <v>1750</v>
      </c>
      <c r="H17" s="28"/>
      <c r="I17" s="28">
        <f>ROUND(ROUND(H17,2)*ROUND(G17,3),2)</f>
        <v>0</v>
      </c>
      <c r="O17">
        <f>(I17*21)/100</f>
        <v>0</v>
      </c>
      <c r="P17" t="s">
        <v>13</v>
      </c>
    </row>
    <row r="18" spans="1:16" ht="12.5" x14ac:dyDescent="0.25">
      <c r="A18" s="16" t="s">
        <v>40</v>
      </c>
      <c r="B18" s="29"/>
      <c r="C18" s="29"/>
      <c r="D18" s="29"/>
      <c r="E18" s="30" t="s">
        <v>51</v>
      </c>
      <c r="F18" s="29"/>
      <c r="G18" s="29"/>
      <c r="H18" s="29"/>
      <c r="I18" s="29"/>
    </row>
    <row r="19" spans="1:16" ht="13" x14ac:dyDescent="0.25">
      <c r="A19" s="17" t="s">
        <v>42</v>
      </c>
      <c r="B19" s="29"/>
      <c r="C19" s="29"/>
      <c r="D19" s="29"/>
      <c r="E19" s="31" t="s">
        <v>37</v>
      </c>
      <c r="F19" s="29"/>
      <c r="G19" s="29"/>
      <c r="H19" s="29"/>
      <c r="I19" s="29"/>
    </row>
    <row r="20" spans="1:16" ht="25" x14ac:dyDescent="0.25">
      <c r="A20" t="s">
        <v>43</v>
      </c>
      <c r="B20" s="29"/>
      <c r="C20" s="29"/>
      <c r="D20" s="29"/>
      <c r="E20" s="30" t="s">
        <v>52</v>
      </c>
      <c r="F20" s="29"/>
      <c r="G20" s="29"/>
      <c r="H20" s="29"/>
      <c r="I20" s="29"/>
    </row>
    <row r="21" spans="1:16" ht="12.5" x14ac:dyDescent="0.25">
      <c r="A21" s="12" t="s">
        <v>35</v>
      </c>
      <c r="B21" s="23" t="s">
        <v>23</v>
      </c>
      <c r="C21" s="23" t="s">
        <v>53</v>
      </c>
      <c r="D21" s="24" t="s">
        <v>37</v>
      </c>
      <c r="E21" s="25" t="s">
        <v>54</v>
      </c>
      <c r="F21" s="26" t="s">
        <v>55</v>
      </c>
      <c r="G21" s="27">
        <v>174</v>
      </c>
      <c r="H21" s="28"/>
      <c r="I21" s="28">
        <f>ROUND(ROUND(H21,2)*ROUND(G21,3),2)</f>
        <v>0</v>
      </c>
      <c r="O21">
        <f>(I21*21)/100</f>
        <v>0</v>
      </c>
      <c r="P21" t="s">
        <v>13</v>
      </c>
    </row>
    <row r="22" spans="1:16" ht="25" x14ac:dyDescent="0.25">
      <c r="A22" s="16" t="s">
        <v>40</v>
      </c>
      <c r="B22" s="29"/>
      <c r="C22" s="29"/>
      <c r="D22" s="29"/>
      <c r="E22" s="30" t="s">
        <v>56</v>
      </c>
      <c r="F22" s="29"/>
      <c r="G22" s="29"/>
      <c r="H22" s="29"/>
      <c r="I22" s="29"/>
    </row>
    <row r="23" spans="1:16" ht="13" x14ac:dyDescent="0.25">
      <c r="A23" s="17" t="s">
        <v>42</v>
      </c>
      <c r="B23" s="29"/>
      <c r="C23" s="29"/>
      <c r="D23" s="29"/>
      <c r="E23" s="31" t="s">
        <v>37</v>
      </c>
      <c r="F23" s="29"/>
      <c r="G23" s="29"/>
      <c r="H23" s="29"/>
      <c r="I23" s="29"/>
    </row>
    <row r="24" spans="1:16" ht="75" x14ac:dyDescent="0.25">
      <c r="A24" t="s">
        <v>43</v>
      </c>
      <c r="B24" s="29"/>
      <c r="C24" s="29"/>
      <c r="D24" s="29"/>
      <c r="E24" s="30" t="s">
        <v>57</v>
      </c>
      <c r="F24" s="29"/>
      <c r="G24" s="29"/>
      <c r="H24" s="29"/>
      <c r="I24" s="29"/>
    </row>
    <row r="25" spans="1:16" ht="25" x14ac:dyDescent="0.25">
      <c r="A25" s="12" t="s">
        <v>35</v>
      </c>
      <c r="B25" s="23" t="s">
        <v>25</v>
      </c>
      <c r="C25" s="23" t="s">
        <v>58</v>
      </c>
      <c r="D25" s="24" t="s">
        <v>37</v>
      </c>
      <c r="E25" s="25" t="s">
        <v>59</v>
      </c>
      <c r="F25" s="26" t="s">
        <v>55</v>
      </c>
      <c r="G25" s="27">
        <v>19</v>
      </c>
      <c r="H25" s="28"/>
      <c r="I25" s="28">
        <f>ROUND(ROUND(H25,2)*ROUND(G25,3),2)</f>
        <v>0</v>
      </c>
      <c r="O25">
        <f>(I25*21)/100</f>
        <v>0</v>
      </c>
      <c r="P25" t="s">
        <v>13</v>
      </c>
    </row>
    <row r="26" spans="1:16" ht="25" x14ac:dyDescent="0.25">
      <c r="A26" s="16" t="s">
        <v>40</v>
      </c>
      <c r="B26" s="29"/>
      <c r="C26" s="29"/>
      <c r="D26" s="29"/>
      <c r="E26" s="30" t="s">
        <v>60</v>
      </c>
      <c r="F26" s="29"/>
      <c r="G26" s="29"/>
      <c r="H26" s="29"/>
      <c r="I26" s="29"/>
    </row>
    <row r="27" spans="1:16" ht="13" x14ac:dyDescent="0.25">
      <c r="A27" s="17" t="s">
        <v>42</v>
      </c>
      <c r="B27" s="29"/>
      <c r="C27" s="29"/>
      <c r="D27" s="29"/>
      <c r="E27" s="31" t="s">
        <v>37</v>
      </c>
      <c r="F27" s="29"/>
      <c r="G27" s="29"/>
      <c r="H27" s="29"/>
      <c r="I27" s="29"/>
    </row>
    <row r="28" spans="1:16" ht="100" x14ac:dyDescent="0.25">
      <c r="A28" t="s">
        <v>43</v>
      </c>
      <c r="B28" s="29"/>
      <c r="C28" s="29"/>
      <c r="D28" s="29"/>
      <c r="E28" s="30" t="s">
        <v>61</v>
      </c>
      <c r="F28" s="29"/>
      <c r="G28" s="29"/>
      <c r="H28" s="29"/>
      <c r="I28" s="29"/>
    </row>
    <row r="29" spans="1:16" ht="12.5" x14ac:dyDescent="0.25">
      <c r="A29" s="12" t="s">
        <v>35</v>
      </c>
      <c r="B29" s="23" t="s">
        <v>27</v>
      </c>
      <c r="C29" s="23" t="s">
        <v>62</v>
      </c>
      <c r="D29" s="24" t="s">
        <v>37</v>
      </c>
      <c r="E29" s="25" t="s">
        <v>63</v>
      </c>
      <c r="F29" s="26" t="s">
        <v>64</v>
      </c>
      <c r="G29" s="27">
        <v>900</v>
      </c>
      <c r="H29" s="28"/>
      <c r="I29" s="28">
        <f>ROUND(ROUND(H29,2)*ROUND(G29,3),2)</f>
        <v>0</v>
      </c>
      <c r="O29">
        <f>(I29*21)/100</f>
        <v>0</v>
      </c>
      <c r="P29" t="s">
        <v>13</v>
      </c>
    </row>
    <row r="30" spans="1:16" ht="37.5" x14ac:dyDescent="0.25">
      <c r="A30" s="16" t="s">
        <v>40</v>
      </c>
      <c r="B30" s="29"/>
      <c r="C30" s="29"/>
      <c r="D30" s="29"/>
      <c r="E30" s="30" t="s">
        <v>65</v>
      </c>
      <c r="F30" s="29"/>
      <c r="G30" s="29"/>
      <c r="H30" s="29"/>
      <c r="I30" s="29"/>
    </row>
    <row r="31" spans="1:16" ht="13" x14ac:dyDescent="0.25">
      <c r="A31" s="17" t="s">
        <v>42</v>
      </c>
      <c r="B31" s="29"/>
      <c r="C31" s="29"/>
      <c r="D31" s="29"/>
      <c r="E31" s="31" t="s">
        <v>37</v>
      </c>
      <c r="F31" s="29"/>
      <c r="G31" s="29"/>
      <c r="H31" s="29"/>
      <c r="I31" s="29"/>
    </row>
    <row r="32" spans="1:16" ht="37.5" x14ac:dyDescent="0.25">
      <c r="A32" t="s">
        <v>43</v>
      </c>
      <c r="B32" s="29"/>
      <c r="C32" s="29"/>
      <c r="D32" s="29"/>
      <c r="E32" s="30" t="s">
        <v>66</v>
      </c>
      <c r="F32" s="29"/>
      <c r="G32" s="29"/>
      <c r="H32" s="29"/>
      <c r="I32" s="29"/>
    </row>
    <row r="33" spans="1:18" ht="12.75" customHeight="1" x14ac:dyDescent="0.3">
      <c r="A33" s="5" t="s">
        <v>33</v>
      </c>
      <c r="B33" s="5"/>
      <c r="C33" s="18" t="s">
        <v>67</v>
      </c>
      <c r="D33" s="5"/>
      <c r="E33" s="14" t="s">
        <v>68</v>
      </c>
      <c r="F33" s="5"/>
      <c r="G33" s="5"/>
      <c r="H33" s="5"/>
      <c r="I33" s="19">
        <f>0+Q33</f>
        <v>0</v>
      </c>
      <c r="O33">
        <f>0+R33</f>
        <v>0</v>
      </c>
      <c r="Q33">
        <f>0+I34+I38+I42+I46</f>
        <v>0</v>
      </c>
      <c r="R33">
        <f>0+O34+O38+O42+O46</f>
        <v>0</v>
      </c>
    </row>
    <row r="34" spans="1:18" ht="12.5" x14ac:dyDescent="0.25">
      <c r="A34" s="12" t="s">
        <v>35</v>
      </c>
      <c r="B34" s="23" t="s">
        <v>69</v>
      </c>
      <c r="C34" s="23" t="s">
        <v>70</v>
      </c>
      <c r="D34" s="24" t="s">
        <v>37</v>
      </c>
      <c r="E34" s="25" t="s">
        <v>71</v>
      </c>
      <c r="F34" s="26" t="s">
        <v>72</v>
      </c>
      <c r="G34" s="27">
        <v>200</v>
      </c>
      <c r="H34" s="28"/>
      <c r="I34" s="28">
        <f>ROUND(ROUND(H34,2)*ROUND(G34,3),2)</f>
        <v>0</v>
      </c>
      <c r="O34">
        <f>(I34*21)/100</f>
        <v>0</v>
      </c>
      <c r="P34" t="s">
        <v>13</v>
      </c>
    </row>
    <row r="35" spans="1:18" ht="12.5" x14ac:dyDescent="0.25">
      <c r="A35" s="16" t="s">
        <v>40</v>
      </c>
      <c r="B35" s="29"/>
      <c r="C35" s="29"/>
      <c r="D35" s="29"/>
      <c r="E35" s="30" t="s">
        <v>37</v>
      </c>
      <c r="F35" s="29"/>
      <c r="G35" s="29"/>
      <c r="H35" s="29"/>
      <c r="I35" s="29"/>
    </row>
    <row r="36" spans="1:18" ht="13" x14ac:dyDescent="0.25">
      <c r="A36" s="17" t="s">
        <v>42</v>
      </c>
      <c r="B36" s="29"/>
      <c r="C36" s="29"/>
      <c r="D36" s="29"/>
      <c r="E36" s="31" t="s">
        <v>37</v>
      </c>
      <c r="F36" s="29"/>
      <c r="G36" s="29"/>
      <c r="H36" s="29"/>
      <c r="I36" s="29"/>
    </row>
    <row r="37" spans="1:18" ht="12.5" x14ac:dyDescent="0.25">
      <c r="A37" t="s">
        <v>43</v>
      </c>
      <c r="B37" s="29"/>
      <c r="C37" s="29"/>
      <c r="D37" s="29"/>
      <c r="E37" s="30" t="s">
        <v>73</v>
      </c>
      <c r="F37" s="29"/>
      <c r="G37" s="29"/>
      <c r="H37" s="29"/>
      <c r="I37" s="29"/>
    </row>
    <row r="38" spans="1:18" ht="12.5" x14ac:dyDescent="0.25">
      <c r="A38" s="12" t="s">
        <v>35</v>
      </c>
      <c r="B38" s="23" t="s">
        <v>74</v>
      </c>
      <c r="C38" s="23" t="s">
        <v>75</v>
      </c>
      <c r="D38" s="24" t="s">
        <v>37</v>
      </c>
      <c r="E38" s="25" t="s">
        <v>76</v>
      </c>
      <c r="F38" s="26" t="s">
        <v>77</v>
      </c>
      <c r="G38" s="27">
        <v>10500</v>
      </c>
      <c r="H38" s="28"/>
      <c r="I38" s="28">
        <f>ROUND(ROUND(H38,2)*ROUND(G38,3),2)</f>
        <v>0</v>
      </c>
      <c r="O38">
        <f>(I38*21)/100</f>
        <v>0</v>
      </c>
      <c r="P38" t="s">
        <v>13</v>
      </c>
    </row>
    <row r="39" spans="1:18" ht="12.5" x14ac:dyDescent="0.25">
      <c r="A39" s="16" t="s">
        <v>40</v>
      </c>
      <c r="B39" s="29"/>
      <c r="C39" s="29"/>
      <c r="D39" s="29"/>
      <c r="E39" s="30" t="s">
        <v>78</v>
      </c>
      <c r="F39" s="29"/>
      <c r="G39" s="29"/>
      <c r="H39" s="29"/>
      <c r="I39" s="29"/>
    </row>
    <row r="40" spans="1:18" ht="13" x14ac:dyDescent="0.25">
      <c r="A40" s="17" t="s">
        <v>42</v>
      </c>
      <c r="B40" s="29"/>
      <c r="C40" s="29"/>
      <c r="D40" s="29"/>
      <c r="E40" s="31" t="s">
        <v>37</v>
      </c>
      <c r="F40" s="29"/>
      <c r="G40" s="29"/>
      <c r="H40" s="29"/>
      <c r="I40" s="29"/>
    </row>
    <row r="41" spans="1:18" ht="25" x14ac:dyDescent="0.25">
      <c r="A41" t="s">
        <v>43</v>
      </c>
      <c r="B41" s="29"/>
      <c r="C41" s="29"/>
      <c r="D41" s="29"/>
      <c r="E41" s="30" t="s">
        <v>79</v>
      </c>
      <c r="F41" s="29"/>
      <c r="G41" s="29"/>
      <c r="H41" s="29"/>
      <c r="I41" s="29"/>
    </row>
    <row r="42" spans="1:18" ht="12.5" x14ac:dyDescent="0.25">
      <c r="A42" s="12" t="s">
        <v>35</v>
      </c>
      <c r="B42" s="23" t="s">
        <v>30</v>
      </c>
      <c r="C42" s="23" t="s">
        <v>80</v>
      </c>
      <c r="D42" s="24" t="s">
        <v>37</v>
      </c>
      <c r="E42" s="25" t="s">
        <v>81</v>
      </c>
      <c r="F42" s="26" t="s">
        <v>72</v>
      </c>
      <c r="G42" s="27">
        <v>1720</v>
      </c>
      <c r="H42" s="28"/>
      <c r="I42" s="28">
        <f>ROUND(ROUND(H42,2)*ROUND(G42,3),2)</f>
        <v>0</v>
      </c>
      <c r="O42">
        <f>(I42*21)/100</f>
        <v>0</v>
      </c>
      <c r="P42" t="s">
        <v>13</v>
      </c>
    </row>
    <row r="43" spans="1:18" ht="12.5" x14ac:dyDescent="0.25">
      <c r="A43" s="16" t="s">
        <v>40</v>
      </c>
      <c r="B43" s="29"/>
      <c r="C43" s="29"/>
      <c r="D43" s="29"/>
      <c r="E43" s="30" t="s">
        <v>37</v>
      </c>
      <c r="F43" s="29"/>
      <c r="G43" s="29"/>
      <c r="H43" s="29"/>
      <c r="I43" s="29"/>
    </row>
    <row r="44" spans="1:18" ht="13" x14ac:dyDescent="0.25">
      <c r="A44" s="17" t="s">
        <v>42</v>
      </c>
      <c r="B44" s="29"/>
      <c r="C44" s="29"/>
      <c r="D44" s="29"/>
      <c r="E44" s="31" t="s">
        <v>37</v>
      </c>
      <c r="F44" s="29"/>
      <c r="G44" s="29"/>
      <c r="H44" s="29"/>
      <c r="I44" s="29"/>
    </row>
    <row r="45" spans="1:18" ht="25" x14ac:dyDescent="0.25">
      <c r="A45" t="s">
        <v>43</v>
      </c>
      <c r="B45" s="29"/>
      <c r="C45" s="29"/>
      <c r="D45" s="29"/>
      <c r="E45" s="30" t="s">
        <v>82</v>
      </c>
      <c r="F45" s="29"/>
      <c r="G45" s="29"/>
      <c r="H45" s="29"/>
      <c r="I45" s="29"/>
    </row>
    <row r="46" spans="1:18" ht="12.5" x14ac:dyDescent="0.25">
      <c r="A46" s="12" t="s">
        <v>35</v>
      </c>
      <c r="B46" s="23" t="s">
        <v>32</v>
      </c>
      <c r="C46" s="23" t="s">
        <v>83</v>
      </c>
      <c r="D46" s="24" t="s">
        <v>37</v>
      </c>
      <c r="E46" s="25" t="s">
        <v>84</v>
      </c>
      <c r="F46" s="26" t="s">
        <v>85</v>
      </c>
      <c r="G46" s="27">
        <v>193</v>
      </c>
      <c r="H46" s="28"/>
      <c r="I46" s="28">
        <f>ROUND(ROUND(H46,2)*ROUND(G46,3),2)</f>
        <v>0</v>
      </c>
      <c r="O46">
        <f>(I46*21)/100</f>
        <v>0</v>
      </c>
      <c r="P46" t="s">
        <v>13</v>
      </c>
    </row>
    <row r="47" spans="1:18" ht="25" x14ac:dyDescent="0.25">
      <c r="A47" s="16" t="s">
        <v>40</v>
      </c>
      <c r="B47" s="29"/>
      <c r="C47" s="29"/>
      <c r="D47" s="29"/>
      <c r="E47" s="30" t="s">
        <v>86</v>
      </c>
      <c r="F47" s="29"/>
      <c r="G47" s="29"/>
      <c r="H47" s="29"/>
      <c r="I47" s="29"/>
    </row>
    <row r="48" spans="1:18" ht="13" x14ac:dyDescent="0.25">
      <c r="A48" s="17" t="s">
        <v>42</v>
      </c>
      <c r="B48" s="29"/>
      <c r="C48" s="29"/>
      <c r="D48" s="29"/>
      <c r="E48" s="31" t="s">
        <v>37</v>
      </c>
      <c r="F48" s="29"/>
      <c r="G48" s="29"/>
      <c r="H48" s="29"/>
      <c r="I48" s="29"/>
    </row>
    <row r="49" spans="1:9" ht="25" x14ac:dyDescent="0.25">
      <c r="A49" t="s">
        <v>43</v>
      </c>
      <c r="B49" s="29"/>
      <c r="C49" s="29"/>
      <c r="D49" s="29"/>
      <c r="E49" s="30" t="s">
        <v>87</v>
      </c>
      <c r="F49" s="29"/>
      <c r="G49" s="29"/>
      <c r="H49" s="29"/>
      <c r="I49" s="29"/>
    </row>
  </sheetData>
  <mergeCells count="10">
    <mergeCell ref="F5:F6"/>
    <mergeCell ref="G5:G6"/>
    <mergeCell ref="H5:I5"/>
    <mergeCell ref="C3:D3"/>
    <mergeCell ref="C4:D4"/>
    <mergeCell ref="A5:A6"/>
    <mergeCell ref="B5:B6"/>
    <mergeCell ref="C5:C6"/>
    <mergeCell ref="D5:D6"/>
    <mergeCell ref="E5:E6"/>
  </mergeCells>
  <pageMargins left="0.75" right="0.75" top="1" bottom="1" header="0.5" footer="0.5"/>
  <pageSetup paperSize="9" fitToHeight="0"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Listy</vt:lpstr>
      </vt:variant>
      <vt:variant>
        <vt:i4>1</vt:i4>
      </vt:variant>
    </vt:vector>
  </HeadingPairs>
  <TitlesOfParts>
    <vt:vector size="1" baseType="lpstr">
      <vt:lpstr>SO 06-39-04</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Lizna Zdeněk, Ing.</dc:creator>
  <cp:keywords/>
  <dc:description/>
  <cp:lastModifiedBy>Lizna Zdeněk, Ing.</cp:lastModifiedBy>
  <dcterms:created xsi:type="dcterms:W3CDTF">2023-08-09T05:33:31Z</dcterms:created>
  <dcterms:modified xsi:type="dcterms:W3CDTF">2023-08-09T05:33:31Z</dcterms:modified>
  <cp:category/>
  <cp:contentStatus/>
</cp:coreProperties>
</file>